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roenveen/Desktop/"/>
    </mc:Choice>
  </mc:AlternateContent>
  <xr:revisionPtr revIDLastSave="0" documentId="8_{71595089-A7A8-A240-8D3F-66024A664FBF}" xr6:coauthVersionLast="47" xr6:coauthVersionMax="47" xr10:uidLastSave="{00000000-0000-0000-0000-000000000000}"/>
  <bookViews>
    <workbookView xWindow="38400" yWindow="3620" windowWidth="25600" windowHeight="16000" xr2:uid="{1864BA77-956E-A746-965D-1244DC238F5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5" i="1"/>
  <c r="B28" i="1"/>
  <c r="B23" i="1" s="1"/>
  <c r="B22" i="1"/>
  <c r="C17" i="1"/>
  <c r="C16" i="1"/>
  <c r="C15" i="1"/>
  <c r="C14" i="1"/>
  <c r="C13" i="1"/>
  <c r="C12" i="1"/>
  <c r="C9" i="1"/>
  <c r="C8" i="1"/>
  <c r="C10" i="1"/>
  <c r="B17" i="1"/>
  <c r="B16" i="1"/>
  <c r="B15" i="1"/>
  <c r="B14" i="1"/>
  <c r="B13" i="1"/>
  <c r="B12" i="1"/>
  <c r="B11" i="1"/>
  <c r="D11" i="1" s="1"/>
  <c r="B10" i="1"/>
  <c r="B9" i="1"/>
  <c r="B8" i="1"/>
  <c r="B7" i="1"/>
  <c r="D7" i="1" s="1"/>
  <c r="D8" i="1"/>
  <c r="D17" i="1"/>
  <c r="D16" i="1"/>
  <c r="D15" i="1"/>
  <c r="D14" i="1"/>
  <c r="D13" i="1"/>
  <c r="D12" i="1"/>
  <c r="D10" i="1"/>
  <c r="D9" i="1"/>
  <c r="D6" i="1"/>
  <c r="D5" i="1"/>
  <c r="C11" i="1" l="1"/>
  <c r="D19" i="1"/>
  <c r="C7" i="1"/>
  <c r="B24" i="1" l="1"/>
  <c r="B26" i="1" s="1"/>
  <c r="B6" i="1"/>
  <c r="B5" i="1"/>
  <c r="C19" i="1" l="1"/>
  <c r="B19" i="1"/>
  <c r="B32" i="1" l="1"/>
  <c r="B31" i="1"/>
</calcChain>
</file>

<file path=xl/sharedStrings.xml><?xml version="1.0" encoding="utf-8"?>
<sst xmlns="http://schemas.openxmlformats.org/spreadsheetml/2006/main" count="105" uniqueCount="61">
  <si>
    <t>Overig ingekochte diensten</t>
  </si>
  <si>
    <t>Kosten Apparatuur en Inventaris</t>
  </si>
  <si>
    <t>Huisvestingskosten</t>
  </si>
  <si>
    <t>Energiekosten</t>
  </si>
  <si>
    <t>Kosten Communicatie</t>
  </si>
  <si>
    <t>Overige Kosten</t>
  </si>
  <si>
    <t>Verkoopkosten</t>
  </si>
  <si>
    <t>Vervoerskosten</t>
  </si>
  <si>
    <t>Communicatiekosten</t>
  </si>
  <si>
    <t xml:space="preserve">Overige kosten </t>
  </si>
  <si>
    <t xml:space="preserve">Totaal bedrijfsresultaat </t>
  </si>
  <si>
    <t>Teruggave NOW</t>
  </si>
  <si>
    <t>Exploitatie Beeld Sector Horeca</t>
  </si>
  <si>
    <t>Percentage Omzet</t>
  </si>
  <si>
    <t>Omzet</t>
  </si>
  <si>
    <t>Personeelskosten</t>
  </si>
  <si>
    <t>Afschrijvingen</t>
  </si>
  <si>
    <t>Inkoopkosten Food</t>
  </si>
  <si>
    <t xml:space="preserve">Inkoopkosten drank </t>
  </si>
  <si>
    <t>Inkoopkosten drank (bezorgen)</t>
  </si>
  <si>
    <t>Omzet Food (zelf invullen)</t>
  </si>
  <si>
    <t>Omzet Drank (zelf invullen)</t>
  </si>
  <si>
    <t>Omzetberekening Bezorgen/regulier/gesloten</t>
  </si>
  <si>
    <t xml:space="preserve">Inkoop Drank </t>
  </si>
  <si>
    <t>Inkoop Food</t>
  </si>
  <si>
    <t xml:space="preserve">Afschrijvingen </t>
  </si>
  <si>
    <t xml:space="preserve">Overige ingekochte diensten </t>
  </si>
  <si>
    <t xml:space="preserve">Kosten apparatuur en Inventaris </t>
  </si>
  <si>
    <t xml:space="preserve">Energiekosten </t>
  </si>
  <si>
    <t>Regulier open</t>
  </si>
  <si>
    <t>Huisvestingkosten (eventueel zelf invullen)</t>
  </si>
  <si>
    <t xml:space="preserve">indien  geen eigen bezorgingsdienst 12% van omzet </t>
  </si>
  <si>
    <t>Gesloten</t>
  </si>
  <si>
    <t>NVT</t>
  </si>
  <si>
    <t>Extra bezorgkosten</t>
  </si>
  <si>
    <t>Bezorgen/omzet tijdens corona</t>
  </si>
  <si>
    <t>Omzetdaling inclusief TVL</t>
  </si>
  <si>
    <t>Omzetdaling zonder TVL</t>
  </si>
  <si>
    <t>SBI Code Percentage</t>
  </si>
  <si>
    <t>Totaal resultaat zonder TVL</t>
  </si>
  <si>
    <t>Personeelskosten (bruto inclusief opslagen)</t>
  </si>
  <si>
    <t>TVL uitgaande van SBI Code en % omzetverlies</t>
  </si>
  <si>
    <t xml:space="preserve">NOW 85% </t>
  </si>
  <si>
    <t>Omzet Oktober 2021</t>
  </si>
  <si>
    <t>Omzet November 2021</t>
  </si>
  <si>
    <t>Omzet December 2021</t>
  </si>
  <si>
    <t>Omzet Q4 2019 of Q1 2020</t>
  </si>
  <si>
    <t xml:space="preserve">TVL </t>
  </si>
  <si>
    <t>Totaal resultaat met TVL</t>
  </si>
  <si>
    <t>&lt;- eventueel zelf invullen</t>
  </si>
  <si>
    <t>Uitleg bij de sheet/hoe in te vullen</t>
  </si>
  <si>
    <t>Cellen C7 + D7 indien de personeelskosten November/December afwijken van Oktober </t>
  </si>
  <si>
    <t>Cellen C 11 + C12 indien de huisvestingskosten November/December afwijken van Oktober </t>
  </si>
  <si>
    <t>Cel B21 met de omzet van Q4 2019 of Q1 2020, kies het kwartaal met de hoogste omzet.</t>
  </si>
  <si>
    <t>Cel B52 indien je SBI percentage afwijkt van 25%</t>
  </si>
  <si>
    <t>Eventueel zelf invullen C8t/m 17 en D8 t/m 17</t>
  </si>
  <si>
    <t>Ter info:</t>
  </si>
  <si>
    <t>Cel B22 geeft met een groen rondje aan of je recht hebt op TVL</t>
  </si>
  <si>
    <t>Cel B23 geeft met een groen rondje aan of je recht hebt op NOW5</t>
  </si>
  <si>
    <t>Cel B3/4(oktober), C3/4(november) en D3/4(december) moeten zelf ingevuld worden met de omzet die gemaakt is in deze maanden.</t>
  </si>
  <si>
    <t xml:space="preserve">Er wordt in deze sheet automatisch gerekend met standaard exploitatie percentage horeca,  wanneer dit voor jou anders is kun je dit handmatig  aanpassen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</si>
</sst>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4"/>
      <color rgb="FF333333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i/>
      <sz val="14"/>
      <color rgb="FF000000"/>
      <name val="Calibri Light"/>
      <family val="2"/>
      <scheme val="major"/>
    </font>
    <font>
      <i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0" fontId="2" fillId="0" borderId="0" xfId="0" applyNumberFormat="1" applyFont="1"/>
    <xf numFmtId="0" fontId="2" fillId="0" borderId="0" xfId="0" applyFont="1"/>
    <xf numFmtId="0" fontId="3" fillId="0" borderId="0" xfId="0" applyFont="1"/>
    <xf numFmtId="10" fontId="3" fillId="0" borderId="0" xfId="0" applyNumberFormat="1" applyFont="1"/>
    <xf numFmtId="9" fontId="0" fillId="0" borderId="0" xfId="1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10" fontId="0" fillId="0" borderId="0" xfId="1" applyNumberFormat="1" applyFont="1"/>
    <xf numFmtId="9" fontId="2" fillId="0" borderId="1" xfId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6CDE-6FC9-5D45-BAD9-9124BF11CF51}">
  <dimension ref="A1:H53"/>
  <sheetViews>
    <sheetView tabSelected="1" workbookViewId="0">
      <selection activeCell="A7" sqref="A7"/>
    </sheetView>
  </sheetViews>
  <sheetFormatPr baseColWidth="10" defaultRowHeight="16" x14ac:dyDescent="0.2"/>
  <cols>
    <col min="1" max="1" width="48.1640625" bestFit="1" customWidth="1"/>
    <col min="2" max="2" width="24.33203125" bestFit="1" customWidth="1"/>
    <col min="3" max="3" width="29.83203125" bestFit="1" customWidth="1"/>
    <col min="4" max="4" width="37" customWidth="1"/>
    <col min="5" max="5" width="37.33203125" bestFit="1" customWidth="1"/>
    <col min="6" max="6" width="99.5" bestFit="1" customWidth="1"/>
    <col min="7" max="7" width="37.33203125" bestFit="1" customWidth="1"/>
    <col min="8" max="8" width="36.6640625" bestFit="1" customWidth="1"/>
  </cols>
  <sheetData>
    <row r="1" spans="1:6" ht="19" x14ac:dyDescent="0.25">
      <c r="A1" s="6" t="s">
        <v>22</v>
      </c>
      <c r="F1" s="14" t="s">
        <v>50</v>
      </c>
    </row>
    <row r="2" spans="1:6" ht="20" thickBot="1" x14ac:dyDescent="0.3">
      <c r="B2" t="s">
        <v>43</v>
      </c>
      <c r="C2" t="s">
        <v>44</v>
      </c>
      <c r="D2" t="s">
        <v>45</v>
      </c>
      <c r="F2" s="15" t="s">
        <v>60</v>
      </c>
    </row>
    <row r="3" spans="1:6" ht="21" thickTop="1" thickBot="1" x14ac:dyDescent="0.3">
      <c r="A3" t="s">
        <v>20</v>
      </c>
      <c r="B3" s="11">
        <v>0</v>
      </c>
      <c r="C3" s="11">
        <v>0</v>
      </c>
      <c r="D3" s="11">
        <v>0</v>
      </c>
      <c r="F3" s="16" t="s">
        <v>59</v>
      </c>
    </row>
    <row r="4" spans="1:6" ht="21" thickTop="1" thickBot="1" x14ac:dyDescent="0.3">
      <c r="A4" t="s">
        <v>21</v>
      </c>
      <c r="B4" s="11">
        <v>0</v>
      </c>
      <c r="C4" s="11">
        <v>0</v>
      </c>
      <c r="D4" s="11">
        <v>0</v>
      </c>
      <c r="F4" s="16" t="s">
        <v>51</v>
      </c>
    </row>
    <row r="5" spans="1:6" ht="20" thickTop="1" x14ac:dyDescent="0.25">
      <c r="A5" t="s">
        <v>24</v>
      </c>
      <c r="B5">
        <f>B3*E38</f>
        <v>0</v>
      </c>
      <c r="C5">
        <f>C3*E38</f>
        <v>0</v>
      </c>
      <c r="D5">
        <f>D3*E38</f>
        <v>0</v>
      </c>
      <c r="F5" s="16" t="s">
        <v>52</v>
      </c>
    </row>
    <row r="6" spans="1:6" ht="19" x14ac:dyDescent="0.25">
      <c r="A6" t="s">
        <v>23</v>
      </c>
      <c r="B6">
        <f>B4*E39</f>
        <v>0</v>
      </c>
      <c r="C6">
        <f>C4*E39</f>
        <v>0</v>
      </c>
      <c r="D6">
        <f>D4*E39</f>
        <v>0</v>
      </c>
      <c r="F6" s="16" t="s">
        <v>53</v>
      </c>
    </row>
    <row r="7" spans="1:6" ht="19" x14ac:dyDescent="0.25">
      <c r="A7" t="s">
        <v>40</v>
      </c>
      <c r="B7" s="12">
        <f>(B3+B4)*E40</f>
        <v>0</v>
      </c>
      <c r="C7" s="12">
        <f>B7</f>
        <v>0</v>
      </c>
      <c r="D7" s="12">
        <f>B7</f>
        <v>0</v>
      </c>
      <c r="E7" t="s">
        <v>49</v>
      </c>
      <c r="F7" s="16" t="s">
        <v>54</v>
      </c>
    </row>
    <row r="8" spans="1:6" ht="19" x14ac:dyDescent="0.25">
      <c r="A8" t="s">
        <v>25</v>
      </c>
      <c r="B8">
        <f>(B3+B4)*E41</f>
        <v>0</v>
      </c>
      <c r="C8">
        <f>(C3+C4)*E41</f>
        <v>0</v>
      </c>
      <c r="D8" s="12">
        <f>(C3+C4)*E41</f>
        <v>0</v>
      </c>
      <c r="E8" t="s">
        <v>49</v>
      </c>
      <c r="F8" s="17"/>
    </row>
    <row r="9" spans="1:6" ht="19" x14ac:dyDescent="0.25">
      <c r="A9" t="s">
        <v>26</v>
      </c>
      <c r="B9">
        <f>(B3+B4)*E42</f>
        <v>0</v>
      </c>
      <c r="C9">
        <f>(C3+C4)*E42</f>
        <v>0</v>
      </c>
      <c r="D9" s="12">
        <f>(D3+D4)*E42</f>
        <v>0</v>
      </c>
      <c r="E9" t="s">
        <v>49</v>
      </c>
      <c r="F9" s="16" t="s">
        <v>55</v>
      </c>
    </row>
    <row r="10" spans="1:6" ht="19" x14ac:dyDescent="0.25">
      <c r="A10" t="s">
        <v>27</v>
      </c>
      <c r="B10">
        <f>(B3+B4)*E43</f>
        <v>0</v>
      </c>
      <c r="C10">
        <f>(C3+C4)*E43</f>
        <v>0</v>
      </c>
      <c r="D10" s="12">
        <f>(D3+D4)*E43</f>
        <v>0</v>
      </c>
      <c r="E10" t="s">
        <v>49</v>
      </c>
      <c r="F10" s="17"/>
    </row>
    <row r="11" spans="1:6" ht="19" x14ac:dyDescent="0.25">
      <c r="A11" t="s">
        <v>30</v>
      </c>
      <c r="B11" s="12">
        <f>(B3+B4)*E44</f>
        <v>0</v>
      </c>
      <c r="C11" s="13">
        <f>B11</f>
        <v>0</v>
      </c>
      <c r="D11" s="12">
        <f>B11</f>
        <v>0</v>
      </c>
      <c r="E11" t="s">
        <v>49</v>
      </c>
      <c r="F11" s="16" t="s">
        <v>56</v>
      </c>
    </row>
    <row r="12" spans="1:6" ht="19" x14ac:dyDescent="0.25">
      <c r="A12" t="s">
        <v>28</v>
      </c>
      <c r="B12">
        <f>(B3+B4)*E45</f>
        <v>0</v>
      </c>
      <c r="C12">
        <f>(C3+C4)*E45</f>
        <v>0</v>
      </c>
      <c r="D12" s="12">
        <f>(D3+D4)*E45</f>
        <v>0</v>
      </c>
      <c r="E12" t="s">
        <v>49</v>
      </c>
      <c r="F12" s="16" t="s">
        <v>57</v>
      </c>
    </row>
    <row r="13" spans="1:6" ht="19" x14ac:dyDescent="0.25">
      <c r="A13" t="s">
        <v>8</v>
      </c>
      <c r="B13">
        <f>(B3+B4)*E46</f>
        <v>0</v>
      </c>
      <c r="C13">
        <f>(C3+C4)*E46</f>
        <v>0</v>
      </c>
      <c r="D13" s="12">
        <f>(D3+D4)*E46</f>
        <v>0</v>
      </c>
      <c r="E13" t="s">
        <v>49</v>
      </c>
      <c r="F13" s="16" t="s">
        <v>58</v>
      </c>
    </row>
    <row r="14" spans="1:6" x14ac:dyDescent="0.2">
      <c r="A14" t="s">
        <v>9</v>
      </c>
      <c r="B14">
        <f>(B3+B4)*E47</f>
        <v>0</v>
      </c>
      <c r="C14">
        <f>(C3+C3)*E47</f>
        <v>0</v>
      </c>
      <c r="D14" s="12">
        <f>(D3+D4)*E47</f>
        <v>0</v>
      </c>
      <c r="E14" t="s">
        <v>49</v>
      </c>
    </row>
    <row r="15" spans="1:6" x14ac:dyDescent="0.2">
      <c r="A15" t="s">
        <v>7</v>
      </c>
      <c r="B15">
        <f>(B3+B4)*E48</f>
        <v>0</v>
      </c>
      <c r="C15">
        <f>(C3+C4)*E48</f>
        <v>0</v>
      </c>
      <c r="D15" s="12">
        <f>(D3+D4)*E49</f>
        <v>0</v>
      </c>
      <c r="E15" t="s">
        <v>49</v>
      </c>
    </row>
    <row r="16" spans="1:6" x14ac:dyDescent="0.2">
      <c r="A16" t="s">
        <v>6</v>
      </c>
      <c r="B16">
        <f>(B3+B4)*E49</f>
        <v>0</v>
      </c>
      <c r="C16">
        <f>(C3+C4)*E49</f>
        <v>0</v>
      </c>
      <c r="D16" s="12">
        <f>(D3+D4)*E48</f>
        <v>0</v>
      </c>
      <c r="E16" t="s">
        <v>49</v>
      </c>
    </row>
    <row r="17" spans="1:5" x14ac:dyDescent="0.2">
      <c r="A17" t="s">
        <v>34</v>
      </c>
      <c r="B17">
        <f>(B3+B4)*E50</f>
        <v>0</v>
      </c>
      <c r="C17">
        <f>(C3+C4)*E50</f>
        <v>0</v>
      </c>
      <c r="D17" s="12">
        <f>(D3+D4)*E50</f>
        <v>0</v>
      </c>
      <c r="E17" t="s">
        <v>49</v>
      </c>
    </row>
    <row r="18" spans="1:5" x14ac:dyDescent="0.2">
      <c r="A18" t="s">
        <v>31</v>
      </c>
    </row>
    <row r="19" spans="1:5" x14ac:dyDescent="0.2">
      <c r="A19" t="s">
        <v>10</v>
      </c>
      <c r="B19">
        <f>B3+B4-B6-B5-B7-B8-B9-B10-B11-B12-B13-B14-B15-B16-B18-B17</f>
        <v>0</v>
      </c>
      <c r="C19">
        <f>C3+C4-C6-C5-C7-C8-C9-C10-C11-C12-C13-C14-C15-C16-C18</f>
        <v>0</v>
      </c>
      <c r="D19">
        <f>D3+D4-D6-D5-D7-D8-D9-D10-D11-D12-D13-D14-D15-D16-D18</f>
        <v>0</v>
      </c>
    </row>
    <row r="20" spans="1:5" ht="17" thickBot="1" x14ac:dyDescent="0.25"/>
    <row r="21" spans="1:5" ht="18" thickTop="1" thickBot="1" x14ac:dyDescent="0.25">
      <c r="A21" t="s">
        <v>46</v>
      </c>
      <c r="B21" s="11">
        <v>1</v>
      </c>
    </row>
    <row r="22" spans="1:5" ht="17" thickTop="1" x14ac:dyDescent="0.2">
      <c r="A22" t="s">
        <v>37</v>
      </c>
      <c r="B22" s="9">
        <f>(1-(B3+B4+C3+C4+D3+D4)/B21)*1</f>
        <v>1</v>
      </c>
      <c r="C22" s="9"/>
    </row>
    <row r="23" spans="1:5" x14ac:dyDescent="0.2">
      <c r="A23" t="s">
        <v>36</v>
      </c>
      <c r="B23" s="9">
        <f>(1-(B3+B4+C3+C4+D3+D4+B28)/B21)*1</f>
        <v>0.75</v>
      </c>
      <c r="C23" s="9"/>
      <c r="D23" s="5"/>
    </row>
    <row r="24" spans="1:5" x14ac:dyDescent="0.2">
      <c r="A24" t="s">
        <v>42</v>
      </c>
      <c r="B24" s="9">
        <f>B23*0.85</f>
        <v>0.63749999999999996</v>
      </c>
      <c r="C24" s="9"/>
    </row>
    <row r="26" spans="1:5" x14ac:dyDescent="0.2">
      <c r="A26" t="s">
        <v>11</v>
      </c>
      <c r="B26">
        <f>(B7+C7+D7)*B24</f>
        <v>0</v>
      </c>
    </row>
    <row r="27" spans="1:5" x14ac:dyDescent="0.2">
      <c r="A27" t="s">
        <v>47</v>
      </c>
      <c r="B27" s="9">
        <v>1</v>
      </c>
      <c r="C27" s="9"/>
      <c r="D27" s="9"/>
    </row>
    <row r="28" spans="1:5" x14ac:dyDescent="0.2">
      <c r="A28" t="s">
        <v>41</v>
      </c>
      <c r="B28">
        <f>MIN(((B21-B3-B4-C3-C4-D3-D4))*B52*B27,550000)</f>
        <v>0.25</v>
      </c>
    </row>
    <row r="31" spans="1:5" x14ac:dyDescent="0.2">
      <c r="A31" s="6" t="s">
        <v>39</v>
      </c>
      <c r="B31" s="6">
        <f>B19+C19+D19</f>
        <v>0</v>
      </c>
      <c r="C31" s="6"/>
      <c r="D31" s="6"/>
      <c r="E31" s="6"/>
    </row>
    <row r="32" spans="1:5" x14ac:dyDescent="0.2">
      <c r="A32" s="6" t="s">
        <v>48</v>
      </c>
      <c r="B32" s="6">
        <f>B19+C19+D19+B28+B26</f>
        <v>0.25</v>
      </c>
      <c r="C32" s="6"/>
      <c r="D32" s="6"/>
      <c r="E32" s="6"/>
    </row>
    <row r="33" spans="1:8" s="8" customFormat="1" x14ac:dyDescent="0.2"/>
    <row r="34" spans="1:8" s="8" customFormat="1" x14ac:dyDescent="0.2"/>
    <row r="35" spans="1:8" ht="21" x14ac:dyDescent="0.25">
      <c r="A35" s="7" t="s">
        <v>29</v>
      </c>
      <c r="B35" s="7"/>
      <c r="C35" s="7"/>
      <c r="D35" s="7" t="s">
        <v>35</v>
      </c>
      <c r="E35" s="3"/>
      <c r="G35" s="7" t="s">
        <v>32</v>
      </c>
    </row>
    <row r="36" spans="1:8" ht="18" x14ac:dyDescent="0.2">
      <c r="A36" s="3" t="s">
        <v>12</v>
      </c>
      <c r="B36" s="3" t="s">
        <v>13</v>
      </c>
      <c r="D36" s="3" t="s">
        <v>12</v>
      </c>
      <c r="E36" s="3" t="s">
        <v>13</v>
      </c>
      <c r="G36" s="3" t="s">
        <v>12</v>
      </c>
      <c r="H36" s="3" t="s">
        <v>13</v>
      </c>
    </row>
    <row r="37" spans="1:8" ht="18" x14ac:dyDescent="0.2">
      <c r="A37" s="2" t="s">
        <v>14</v>
      </c>
      <c r="B37" s="1">
        <v>1</v>
      </c>
      <c r="D37" s="2" t="s">
        <v>14</v>
      </c>
      <c r="E37" s="1">
        <v>1</v>
      </c>
      <c r="G37" s="2" t="s">
        <v>14</v>
      </c>
      <c r="H37" s="1" t="s">
        <v>33</v>
      </c>
    </row>
    <row r="38" spans="1:8" ht="18" x14ac:dyDescent="0.2">
      <c r="A38" s="2" t="s">
        <v>17</v>
      </c>
      <c r="B38" s="1">
        <v>0.35</v>
      </c>
      <c r="D38" s="2" t="s">
        <v>17</v>
      </c>
      <c r="E38" s="1">
        <v>0.25</v>
      </c>
      <c r="G38" s="2" t="s">
        <v>17</v>
      </c>
      <c r="H38" s="1" t="s">
        <v>33</v>
      </c>
    </row>
    <row r="39" spans="1:8" ht="18" x14ac:dyDescent="0.2">
      <c r="A39" s="2" t="s">
        <v>18</v>
      </c>
      <c r="B39" s="1">
        <v>0.2</v>
      </c>
      <c r="D39" s="2" t="s">
        <v>19</v>
      </c>
      <c r="E39" s="1">
        <v>0.25</v>
      </c>
      <c r="G39" s="2" t="s">
        <v>19</v>
      </c>
      <c r="H39" s="1" t="s">
        <v>33</v>
      </c>
    </row>
    <row r="40" spans="1:8" ht="18" x14ac:dyDescent="0.2">
      <c r="A40" s="2" t="s">
        <v>15</v>
      </c>
      <c r="B40" s="1">
        <v>0.28139999999999998</v>
      </c>
      <c r="D40" s="2" t="s">
        <v>15</v>
      </c>
      <c r="E40" s="1">
        <v>0.28139999999999998</v>
      </c>
      <c r="G40" s="2" t="s">
        <v>15</v>
      </c>
      <c r="H40" s="1">
        <v>0.28139999999999998</v>
      </c>
    </row>
    <row r="41" spans="1:8" ht="18" x14ac:dyDescent="0.2">
      <c r="A41" s="2" t="s">
        <v>16</v>
      </c>
      <c r="B41" s="1">
        <v>5.5500000000000001E-2</v>
      </c>
      <c r="D41" s="2" t="s">
        <v>16</v>
      </c>
      <c r="E41" s="1">
        <v>5.5500000000000001E-2</v>
      </c>
      <c r="G41" s="2" t="s">
        <v>16</v>
      </c>
      <c r="H41" s="1">
        <v>5.5500000000000001E-2</v>
      </c>
    </row>
    <row r="42" spans="1:8" ht="18" x14ac:dyDescent="0.2">
      <c r="A42" s="2" t="s">
        <v>0</v>
      </c>
      <c r="B42" s="1">
        <v>1.9400000000000001E-2</v>
      </c>
      <c r="D42" s="2" t="s">
        <v>0</v>
      </c>
      <c r="E42" s="1">
        <v>1.9400000000000001E-2</v>
      </c>
      <c r="G42" s="2" t="s">
        <v>0</v>
      </c>
      <c r="H42" s="1">
        <v>1.9400000000000001E-2</v>
      </c>
    </row>
    <row r="43" spans="1:8" ht="18" x14ac:dyDescent="0.2">
      <c r="A43" s="2" t="s">
        <v>1</v>
      </c>
      <c r="B43" s="1">
        <v>1.5900000000000001E-2</v>
      </c>
      <c r="D43" s="2" t="s">
        <v>1</v>
      </c>
      <c r="E43" s="1">
        <v>1.5900000000000001E-2</v>
      </c>
      <c r="G43" s="2" t="s">
        <v>1</v>
      </c>
      <c r="H43" s="1">
        <v>1.5900000000000001E-2</v>
      </c>
    </row>
    <row r="44" spans="1:8" ht="18" x14ac:dyDescent="0.2">
      <c r="A44" s="2" t="s">
        <v>2</v>
      </c>
      <c r="B44" s="1">
        <v>0.10290000000000001</v>
      </c>
      <c r="D44" s="2" t="s">
        <v>2</v>
      </c>
      <c r="E44" s="1">
        <v>0.10290000000000001</v>
      </c>
      <c r="G44" s="2" t="s">
        <v>2</v>
      </c>
      <c r="H44" s="1">
        <v>0.10290000000000001</v>
      </c>
    </row>
    <row r="45" spans="1:8" ht="18" x14ac:dyDescent="0.2">
      <c r="A45" s="2" t="s">
        <v>3</v>
      </c>
      <c r="B45" s="1">
        <v>3.2000000000000001E-2</v>
      </c>
      <c r="D45" s="2" t="s">
        <v>3</v>
      </c>
      <c r="E45" s="1">
        <v>2.4E-2</v>
      </c>
      <c r="G45" s="2" t="s">
        <v>3</v>
      </c>
      <c r="H45" s="1">
        <v>0.02</v>
      </c>
    </row>
    <row r="46" spans="1:8" ht="18" x14ac:dyDescent="0.2">
      <c r="A46" s="2" t="s">
        <v>4</v>
      </c>
      <c r="B46" s="1">
        <v>5.8999999999999999E-3</v>
      </c>
      <c r="D46" s="2" t="s">
        <v>4</v>
      </c>
      <c r="E46" s="1">
        <v>5.8999999999999999E-3</v>
      </c>
      <c r="G46" s="2" t="s">
        <v>4</v>
      </c>
      <c r="H46" s="1">
        <v>5.8999999999999999E-3</v>
      </c>
    </row>
    <row r="47" spans="1:8" ht="18" x14ac:dyDescent="0.2">
      <c r="A47" s="2" t="s">
        <v>5</v>
      </c>
      <c r="B47" s="1">
        <v>5.4600000000000003E-2</v>
      </c>
      <c r="D47" s="2" t="s">
        <v>5</v>
      </c>
      <c r="E47" s="1">
        <v>5.4600000000000003E-2</v>
      </c>
      <c r="G47" s="2" t="s">
        <v>5</v>
      </c>
      <c r="H47" s="1">
        <v>4.7500000000000001E-2</v>
      </c>
    </row>
    <row r="48" spans="1:8" ht="18" x14ac:dyDescent="0.2">
      <c r="A48" s="2" t="s">
        <v>6</v>
      </c>
      <c r="B48" s="1">
        <v>2.69E-2</v>
      </c>
      <c r="D48" s="2" t="s">
        <v>6</v>
      </c>
      <c r="E48" s="1">
        <v>2.69E-2</v>
      </c>
      <c r="G48" s="2" t="s">
        <v>6</v>
      </c>
      <c r="H48" s="1">
        <v>2.69E-2</v>
      </c>
    </row>
    <row r="49" spans="1:8" ht="18" x14ac:dyDescent="0.2">
      <c r="A49" s="2" t="s">
        <v>7</v>
      </c>
      <c r="B49" s="1">
        <v>8.3000000000000001E-3</v>
      </c>
      <c r="D49" s="2" t="s">
        <v>7</v>
      </c>
      <c r="E49" s="1">
        <v>8.3000000000000001E-3</v>
      </c>
      <c r="G49" s="2" t="s">
        <v>7</v>
      </c>
      <c r="H49" s="1">
        <v>8.3000000000000001E-3</v>
      </c>
    </row>
    <row r="50" spans="1:8" ht="18" x14ac:dyDescent="0.2">
      <c r="A50" s="3"/>
      <c r="B50" s="4"/>
      <c r="D50" s="2" t="s">
        <v>34</v>
      </c>
      <c r="E50" s="1">
        <v>1.17E-2</v>
      </c>
      <c r="F50" s="4"/>
    </row>
    <row r="51" spans="1:8" ht="19" thickBot="1" x14ac:dyDescent="0.25">
      <c r="E51" s="1"/>
    </row>
    <row r="52" spans="1:8" ht="20" thickTop="1" thickBot="1" x14ac:dyDescent="0.25">
      <c r="A52" s="2" t="s">
        <v>38</v>
      </c>
      <c r="B52" s="10">
        <v>0.25</v>
      </c>
    </row>
    <row r="53" spans="1:8" ht="19" thickTop="1" x14ac:dyDescent="0.2">
      <c r="A53" s="2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2D43226-4540-ED4F-B320-AB08BFA1CD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0.3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B22</xm:sqref>
        </x14:conditionalFormatting>
        <x14:conditionalFormatting xmlns:xm="http://schemas.microsoft.com/office/excel/2006/main">
          <x14:cfRule type="iconSet" priority="2" id="{E15556F0-7ABD-BA4B-8589-0F17526DB1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0.2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14:cfRule type="iconSet" priority="3" id="{1F2C6392-A3AA-E74B-BDC4-0CFA64ED40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0.2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C23</xm:sqref>
        </x14:conditionalFormatting>
        <x14:conditionalFormatting xmlns:xm="http://schemas.microsoft.com/office/excel/2006/main">
          <x14:cfRule type="iconSet" priority="4" id="{33B284DE-5D66-0342-A6AB-D5E39E17E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0.2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B23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Veen</dc:creator>
  <cp:lastModifiedBy>Microsoft Office-gebruiker</cp:lastModifiedBy>
  <dcterms:created xsi:type="dcterms:W3CDTF">2020-03-31T10:10:04Z</dcterms:created>
  <dcterms:modified xsi:type="dcterms:W3CDTF">2021-11-29T11:14:16Z</dcterms:modified>
</cp:coreProperties>
</file>